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10" windowHeight="11010" activeTab="4"/>
  </bookViews>
  <sheets>
    <sheet name="1кв" sheetId="21" r:id="rId1"/>
    <sheet name="2кв" sheetId="22" r:id="rId2"/>
    <sheet name="3кв" sheetId="23" r:id="rId3"/>
    <sheet name="4кв" sheetId="24" r:id="rId4"/>
    <sheet name="отчет" sheetId="25" r:id="rId5"/>
  </sheets>
  <definedNames>
    <definedName name="_xlnm.Print_Area" localSheetId="0">'1кв'!$A$1:$E$49</definedName>
    <definedName name="_xlnm.Print_Area" localSheetId="1">'2кв'!$A$1:$E$50</definedName>
    <definedName name="_xlnm.Print_Area" localSheetId="2">'3кв'!$A$1:$E$50</definedName>
    <definedName name="_xlnm.Print_Area" localSheetId="3">'4кв'!$A$1:$E$49</definedName>
    <definedName name="_xlnm.Print_Area" localSheetId="4">отчет!$A$1:$C$36</definedName>
  </definedNames>
  <calcPr calcId="152511"/>
</workbook>
</file>

<file path=xl/calcChain.xml><?xml version="1.0" encoding="utf-8"?>
<calcChain xmlns="http://schemas.openxmlformats.org/spreadsheetml/2006/main">
  <c r="C15" i="25" l="1"/>
  <c r="C17" i="25"/>
  <c r="C14" i="25"/>
  <c r="C12" i="25"/>
  <c r="C13" i="25"/>
  <c r="C11" i="25"/>
  <c r="C8" i="25"/>
  <c r="C6" i="25"/>
  <c r="C24" i="25"/>
  <c r="C9" i="25"/>
  <c r="C18" i="25" l="1"/>
  <c r="C19" i="25" s="1"/>
  <c r="B45" i="24"/>
  <c r="E23" i="24"/>
  <c r="E22" i="24"/>
  <c r="E26" i="24" s="1"/>
  <c r="B48" i="24" s="1"/>
  <c r="B49" i="24" l="1"/>
  <c r="B46" i="23"/>
  <c r="E27" i="23"/>
  <c r="E25" i="22" l="1"/>
  <c r="E23" i="23" l="1"/>
  <c r="E22" i="23"/>
  <c r="E23" i="22"/>
  <c r="E22" i="22"/>
  <c r="E27" i="22" l="1"/>
  <c r="B49" i="22" s="1"/>
  <c r="B49" i="23"/>
  <c r="B50" i="23" s="1"/>
  <c r="E23" i="21"/>
  <c r="E22" i="21"/>
  <c r="E26" i="21" l="1"/>
  <c r="B48" i="21" s="1"/>
  <c r="B49" i="21" l="1"/>
  <c r="B46" i="22" s="1"/>
  <c r="B50" i="22" s="1"/>
</calcChain>
</file>

<file path=xl/sharedStrings.xml><?xml version="1.0" encoding="utf-8"?>
<sst xmlns="http://schemas.openxmlformats.org/spreadsheetml/2006/main" count="250" uniqueCount="93">
  <si>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</si>
  <si>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</si>
  <si>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</si>
  <si>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</si>
  <si>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</si>
  <si>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</si>
  <si>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</si>
  <si>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</si>
  <si>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</si>
  <si>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</si>
  <si>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</si>
  <si>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</si>
  <si>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</si>
  <si>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</si>
  <si>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</si>
  <si>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</si>
  <si>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</si>
  <si>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</si>
  <si>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</si>
  <si>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</si>
  <si>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</si>
  <si>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</si>
  <si>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</si>
  <si>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</si>
  <si>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Малиева Александра Владимировича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</si>
  <si>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40 от 21.06.2013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</si>
  <si>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№40  от   01.07.2013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</si>
  <si>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Крупской</t>
    </r>
  </si>
  <si>
    <t>г. Россошь, ул. Крупской, д. 37</t>
  </si>
  <si>
    <t>Стоимость материалов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</si>
  <si>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Малиева А.В.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</si>
  <si>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</si>
  <si>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</si>
  <si>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</si>
  <si>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Оплачено , руб</t>
  </si>
  <si>
    <t>Расходы по содержанию и тек.ремонту, руб.</t>
  </si>
  <si>
    <t>Итого</t>
  </si>
  <si>
    <t xml:space="preserve">Остаток на начало квартала </t>
  </si>
  <si>
    <t xml:space="preserve">определена приложением № 9 к договору </t>
  </si>
  <si>
    <t xml:space="preserve">Общехозяйственные расходы </t>
  </si>
  <si>
    <t>руб.</t>
  </si>
  <si>
    <t xml:space="preserve">Услуги по содержанию многоквартирного дома </t>
  </si>
  <si>
    <t>Предъявлено населению 26422,2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</si>
  <si>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</si>
  <si>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</si>
  <si>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</si>
  <si>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</si>
  <si>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</si>
  <si>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 xml:space="preserve">           2. Всего за период с "01" 01 2023 г. по "31" 03 2023 г. выполнено работ (оказано услуг) на общую сумму двадцать три тысячи девятьсот сорок девять рублей 51 копейка.</t>
  </si>
  <si>
    <t>Общая площадь квартир - 489,3 м2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</si>
  <si>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</si>
  <si>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</si>
  <si>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</si>
  <si>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</si>
  <si>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</si>
  <si>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</si>
  <si>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ремонт штукатурки участка цоколя</t>
  </si>
  <si>
    <t>июнь</t>
  </si>
  <si>
    <t>ч/ч</t>
  </si>
  <si>
    <t xml:space="preserve">           2. Всего за период с "01" 04 2023 г. по "30" 06 2023 г. выполнено работ (оказано услуг) на общую сумму двадцать девять тысяч девятьсот три рубля 81 копейка.</t>
  </si>
  <si>
    <t>Планировка щебнем во дворе (смета)</t>
  </si>
  <si>
    <t>сентябрь</t>
  </si>
  <si>
    <t>Предъявлено населению 29563,5</t>
  </si>
  <si>
    <t xml:space="preserve">           2. Всего за период с "01" 07 2023 г. по "30" 09 2023 г. выполнено работ (оказано услуг) на общую сумму тридцать девять тысяч восемьсот восемьдесят пять рублей 18 копеек.</t>
  </si>
  <si>
    <t>за 4 квартал 2023 года</t>
  </si>
  <si>
    <t>31.12.2023 г.</t>
  </si>
  <si>
    <t>4 квартал</t>
  </si>
  <si>
    <t xml:space="preserve">           2. Всего за период с "01" 10 2023 г. по "31" 12 2023 г. выполнено работ (оказано услуг) на общую сумму двадцать семь  тысяч сто шестьдесят шесть рублей 52 копейки.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</si>
  <si>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</si>
  <si>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</si>
  <si>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</si>
  <si>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</si>
  <si>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</si>
  <si>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</si>
  <si>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</si>
  <si>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</si>
  <si>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</si>
  <si>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</si>
  <si>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</si>
  <si>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</si>
  <si>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</si>
  <si>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</si>
  <si>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</si>
  <si>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</si>
  <si>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</si>
  <si>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</si>
  <si>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</si>
  <si>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</si>
  <si>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</si>
  <si>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Крупской, д. 37</t>
  </si>
  <si>
    <t>Начислено всего 111971,4</t>
  </si>
  <si>
    <t>Непредвиденные работы 24 ч/ч</t>
  </si>
  <si>
    <t xml:space="preserve">   * Планировка щебнем во дворе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</si>
</sst>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5" fillId="0" borderId="0"/>
    <xf numFmtId="0" fontId="14" fillId="0" borderId="0"/>
  </cellStyleXfs>
  <cellXfs count="9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0" fontId="10" fillId="0" borderId="0" xfId="0" applyFont="1"/>
    <xf numFmtId="164" fontId="8" fillId="0" borderId="0" xfId="1" applyNumberFormat="1" applyFont="1"/>
    <xf numFmtId="164" fontId="4" fillId="0" borderId="0" xfId="1" applyNumberFormat="1" applyFont="1"/>
    <xf numFmtId="164" fontId="4" fillId="0" borderId="0" xfId="0" applyNumberFormat="1" applyFont="1"/>
    <xf numFmtId="43" fontId="4" fillId="0" borderId="0" xfId="0" applyNumberFormat="1" applyFont="1"/>
    <xf numFmtId="0" fontId="11" fillId="0" borderId="0" xfId="0" applyFont="1"/>
    <xf numFmtId="0" fontId="2" fillId="0" borderId="0" xfId="0" applyFont="1" applyAlignment="1">
      <alignment wrapText="1"/>
    </xf>
    <xf numFmtId="164" fontId="8" fillId="0" borderId="0" xfId="0" applyNumberFormat="1" applyFont="1"/>
    <xf numFmtId="0" fontId="8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2" fillId="0" borderId="4" xfId="0" applyFont="1" applyBorder="1" applyAlignment="1">
      <alignment wrapText="1"/>
    </xf>
    <xf numFmtId="0" fontId="12" fillId="0" borderId="4" xfId="0" applyFont="1" applyBorder="1"/>
    <xf numFmtId="0" fontId="12" fillId="0" borderId="4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5" xfId="0" applyFont="1" applyBorder="1" applyAlignment="1">
      <alignment wrapText="1"/>
    </xf>
    <xf numFmtId="0" fontId="12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43" fontId="4" fillId="2" borderId="6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8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6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19" zoomScaleSheetLayoutView="100" workbookViewId="0">
      <selection activeCell="A44" sqref="A4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7109375" style="2" customWidth="1"/>
    <col min="9" max="16384" width="9.140625" style="2"/>
  </cols>
  <sheetData>
    <row r="1" spans="1:5" ht="15.75" x14ac:dyDescent="0.25">
      <c r="A1" s="54" t="s">
        <v>11</v>
      </c>
      <c r="B1" s="54"/>
      <c r="C1" s="54"/>
      <c r="D1" s="54"/>
      <c r="E1" s="54"/>
    </row>
    <row r="2" spans="1:5" ht="32.25" customHeight="1" x14ac:dyDescent="0.25">
      <c r="A2" s="55" t="s">
        <v>12</v>
      </c>
      <c r="B2" s="56"/>
      <c r="C2" s="56"/>
      <c r="D2" s="56"/>
      <c r="E2" s="56"/>
    </row>
    <row r="3" spans="1:5" x14ac:dyDescent="0.25">
      <c r="A3" s="57" t="s">
        <v>43</v>
      </c>
      <c r="B3" s="57"/>
      <c r="C3" s="57"/>
      <c r="D3" s="57"/>
      <c r="E3" s="57"/>
    </row>
    <row r="4" spans="1:5" s="1" customFormat="1" ht="15.75" x14ac:dyDescent="0.25">
      <c r="A4" s="27" t="s">
        <v>13</v>
      </c>
      <c r="B4" s="4"/>
      <c r="C4" s="4"/>
      <c r="D4" s="58" t="s">
        <v>44</v>
      </c>
      <c r="E4" s="58"/>
    </row>
    <row r="5" spans="1:5" x14ac:dyDescent="0.25">
      <c r="A5" s="33"/>
      <c r="B5" s="4"/>
      <c r="C5" s="4"/>
      <c r="D5" s="4"/>
      <c r="E5" s="4"/>
    </row>
    <row r="6" spans="1:5" x14ac:dyDescent="0.25">
      <c r="A6" s="59" t="s">
        <v>0</v>
      </c>
      <c r="B6" s="59"/>
      <c r="C6" s="59"/>
      <c r="D6" s="59"/>
      <c r="E6" s="59"/>
    </row>
    <row r="7" spans="1:5" x14ac:dyDescent="0.25">
      <c r="A7" s="53" t="s">
        <v>28</v>
      </c>
      <c r="B7" s="53"/>
      <c r="C7" s="53"/>
      <c r="D7" s="53"/>
      <c r="E7" s="53"/>
    </row>
    <row r="8" spans="1:5" x14ac:dyDescent="0.25">
      <c r="A8" s="61" t="s">
        <v>1</v>
      </c>
      <c r="B8" s="61"/>
      <c r="C8" s="61"/>
      <c r="D8" s="61"/>
      <c r="E8" s="61"/>
    </row>
    <row r="9" spans="1:5" x14ac:dyDescent="0.25">
      <c r="A9" s="59" t="s">
        <v>24</v>
      </c>
      <c r="B9" s="59"/>
      <c r="C9" s="59"/>
      <c r="D9" s="59"/>
      <c r="E9" s="59"/>
    </row>
    <row r="10" spans="1:5" ht="30" customHeight="1" x14ac:dyDescent="0.25">
      <c r="A10" s="62" t="s">
        <v>14</v>
      </c>
      <c r="B10" s="63"/>
      <c r="C10" s="63"/>
      <c r="D10" s="63"/>
      <c r="E10" s="63"/>
    </row>
    <row r="11" spans="1:5" ht="27.75" customHeight="1" x14ac:dyDescent="0.25">
      <c r="A11" s="59" t="s">
        <v>25</v>
      </c>
      <c r="B11" s="59"/>
      <c r="C11" s="59"/>
      <c r="D11" s="59"/>
      <c r="E11" s="59"/>
    </row>
    <row r="12" spans="1:5" x14ac:dyDescent="0.25">
      <c r="A12" s="61" t="s">
        <v>15</v>
      </c>
      <c r="B12" s="64"/>
      <c r="C12" s="64"/>
      <c r="D12" s="64"/>
      <c r="E12" s="64"/>
    </row>
    <row r="13" spans="1:5" x14ac:dyDescent="0.25">
      <c r="A13" s="59" t="s">
        <v>22</v>
      </c>
      <c r="B13" s="59"/>
      <c r="C13" s="59"/>
      <c r="D13" s="59"/>
      <c r="E13" s="59"/>
    </row>
    <row r="14" spans="1:5" x14ac:dyDescent="0.25">
      <c r="A14" s="61" t="s">
        <v>2</v>
      </c>
      <c r="B14" s="64"/>
      <c r="C14" s="64"/>
      <c r="D14" s="64"/>
      <c r="E14" s="64"/>
    </row>
    <row r="15" spans="1:5" x14ac:dyDescent="0.25">
      <c r="A15" s="59" t="s">
        <v>45</v>
      </c>
      <c r="B15" s="59"/>
      <c r="C15" s="59"/>
      <c r="D15" s="59"/>
      <c r="E15" s="59"/>
    </row>
    <row r="16" spans="1:5" x14ac:dyDescent="0.25">
      <c r="A16" s="61" t="s">
        <v>16</v>
      </c>
      <c r="B16" s="64"/>
      <c r="C16" s="64"/>
      <c r="D16" s="64"/>
      <c r="E16" s="64"/>
    </row>
    <row r="17" spans="1:8" ht="29.25" customHeight="1" x14ac:dyDescent="0.25">
      <c r="A17" s="59" t="s">
        <v>17</v>
      </c>
      <c r="B17" s="59"/>
      <c r="C17" s="59"/>
      <c r="D17" s="59"/>
      <c r="E17" s="59"/>
    </row>
    <row r="18" spans="1:8" ht="63.75" customHeight="1" x14ac:dyDescent="0.25">
      <c r="A18" s="59" t="s">
        <v>26</v>
      </c>
      <c r="B18" s="59"/>
      <c r="C18" s="59"/>
      <c r="D18" s="59"/>
      <c r="E18" s="59"/>
    </row>
    <row r="19" spans="1:8" ht="29.25" customHeight="1" x14ac:dyDescent="0.25">
      <c r="A19" s="60" t="s">
        <v>27</v>
      </c>
      <c r="B19" s="60"/>
      <c r="C19" s="60"/>
      <c r="D19" s="60"/>
      <c r="E19" s="60"/>
    </row>
    <row r="20" spans="1:8" x14ac:dyDescent="0.25">
      <c r="A20" s="60"/>
      <c r="B20" s="60"/>
      <c r="C20" s="60"/>
      <c r="D20" s="60"/>
      <c r="E20" s="60"/>
      <c r="F20" s="2">
        <v>489.3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41</v>
      </c>
      <c r="B22" s="9" t="s">
        <v>38</v>
      </c>
      <c r="C22" s="3" t="s">
        <v>4</v>
      </c>
      <c r="D22" s="3">
        <v>12.19</v>
      </c>
      <c r="E22" s="8">
        <f>D22*F20*G20</f>
        <v>17893.701000000001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3.9</v>
      </c>
      <c r="E23" s="8">
        <f>D23*F20*G20</f>
        <v>5724.8099999999995</v>
      </c>
    </row>
    <row r="24" spans="1:8" x14ac:dyDescent="0.25">
      <c r="A24" s="24" t="s">
        <v>29</v>
      </c>
      <c r="B24" s="9" t="s">
        <v>46</v>
      </c>
      <c r="C24" s="25" t="s">
        <v>40</v>
      </c>
      <c r="D24" s="25"/>
      <c r="E24" s="26">
        <v>331</v>
      </c>
    </row>
    <row r="25" spans="1:8" x14ac:dyDescent="0.25">
      <c r="A25" s="28"/>
      <c r="B25" s="30"/>
      <c r="C25" s="25"/>
      <c r="D25" s="29"/>
      <c r="E25" s="26"/>
    </row>
    <row r="26" spans="1:8" x14ac:dyDescent="0.25">
      <c r="A26" s="21" t="s">
        <v>36</v>
      </c>
      <c r="B26" s="22"/>
      <c r="C26" s="22"/>
      <c r="D26" s="22"/>
      <c r="E26" s="10">
        <f>SUM(E22:E25)</f>
        <v>23949.510999999999</v>
      </c>
    </row>
    <row r="27" spans="1:8" ht="30.75" customHeight="1" x14ac:dyDescent="0.25">
      <c r="A27" s="66" t="s">
        <v>48</v>
      </c>
      <c r="B27" s="66"/>
      <c r="C27" s="66"/>
      <c r="D27" s="66"/>
      <c r="E27" s="66"/>
    </row>
    <row r="28" spans="1:8" ht="30" customHeight="1" x14ac:dyDescent="0.25">
      <c r="A28" s="59" t="s">
        <v>21</v>
      </c>
      <c r="B28" s="59"/>
      <c r="C28" s="59"/>
      <c r="D28" s="59"/>
      <c r="E28" s="59"/>
    </row>
    <row r="29" spans="1:8" x14ac:dyDescent="0.25">
      <c r="A29" s="59" t="s">
        <v>20</v>
      </c>
      <c r="B29" s="59"/>
      <c r="C29" s="59"/>
      <c r="D29" s="59"/>
      <c r="E29" s="59"/>
      <c r="F29" s="11"/>
      <c r="G29" s="11"/>
      <c r="H29" s="12"/>
    </row>
    <row r="30" spans="1:8" ht="31.5" customHeight="1" x14ac:dyDescent="0.25">
      <c r="A30" s="59" t="s">
        <v>31</v>
      </c>
      <c r="B30" s="59"/>
      <c r="C30" s="59"/>
      <c r="D30" s="59"/>
      <c r="E30" s="59"/>
    </row>
    <row r="31" spans="1:8" x14ac:dyDescent="0.25">
      <c r="A31" s="59" t="s">
        <v>18</v>
      </c>
      <c r="B31" s="59"/>
      <c r="C31" s="59"/>
      <c r="D31" s="59"/>
      <c r="E31" s="59"/>
    </row>
    <row r="32" spans="1:8" x14ac:dyDescent="0.25">
      <c r="A32" s="31"/>
      <c r="B32" s="31"/>
      <c r="C32" s="31"/>
      <c r="D32" s="31"/>
      <c r="E32" s="31"/>
    </row>
    <row r="33" spans="1:5" x14ac:dyDescent="0.25">
      <c r="A33" s="31"/>
      <c r="B33" s="31"/>
      <c r="C33" s="31"/>
      <c r="D33" s="31"/>
      <c r="E33" s="31"/>
    </row>
    <row r="34" spans="1:5" x14ac:dyDescent="0.25">
      <c r="A34" s="67" t="s">
        <v>5</v>
      </c>
      <c r="B34" s="67"/>
      <c r="C34" s="67"/>
      <c r="D34" s="67"/>
      <c r="E34" s="67"/>
    </row>
    <row r="35" spans="1:5" x14ac:dyDescent="0.25">
      <c r="A35" s="59" t="s">
        <v>18</v>
      </c>
      <c r="B35" s="59"/>
      <c r="C35" s="59"/>
      <c r="D35" s="59"/>
      <c r="E35" s="59"/>
    </row>
    <row r="36" spans="1:5" x14ac:dyDescent="0.25">
      <c r="A36" s="68" t="s">
        <v>47</v>
      </c>
      <c r="B36" s="68"/>
      <c r="C36" s="68"/>
      <c r="D36" s="68"/>
      <c r="E36" s="5"/>
    </row>
    <row r="37" spans="1:5" x14ac:dyDescent="0.25">
      <c r="B37" s="65" t="s">
        <v>19</v>
      </c>
      <c r="C37" s="65"/>
      <c r="D37" s="65"/>
      <c r="E37" s="6" t="s">
        <v>6</v>
      </c>
    </row>
    <row r="38" spans="1:5" x14ac:dyDescent="0.25">
      <c r="A38" s="32"/>
      <c r="B38" s="32"/>
      <c r="C38" s="32"/>
      <c r="D38" s="32"/>
      <c r="E38" s="32"/>
    </row>
    <row r="39" spans="1:5" x14ac:dyDescent="0.25">
      <c r="A39" s="68" t="s">
        <v>30</v>
      </c>
      <c r="B39" s="68"/>
      <c r="C39" s="68"/>
      <c r="D39" s="68"/>
      <c r="E39" s="5"/>
    </row>
    <row r="40" spans="1:5" x14ac:dyDescent="0.25">
      <c r="B40" s="65" t="s">
        <v>19</v>
      </c>
      <c r="C40" s="65"/>
      <c r="D40" s="65"/>
      <c r="E40" s="6" t="s">
        <v>6</v>
      </c>
    </row>
    <row r="43" spans="1:5" x14ac:dyDescent="0.25">
      <c r="A43" s="18" t="s">
        <v>49</v>
      </c>
    </row>
    <row r="44" spans="1:5" x14ac:dyDescent="0.25">
      <c r="A44" s="11" t="s">
        <v>32</v>
      </c>
    </row>
    <row r="45" spans="1:5" x14ac:dyDescent="0.25">
      <c r="A45" s="2" t="s">
        <v>37</v>
      </c>
      <c r="B45" s="14">
        <v>8506.85</v>
      </c>
      <c r="C45" s="16"/>
    </row>
    <row r="46" spans="1:5" x14ac:dyDescent="0.25">
      <c r="A46" s="19" t="s">
        <v>42</v>
      </c>
      <c r="C46" s="16"/>
    </row>
    <row r="47" spans="1:5" x14ac:dyDescent="0.25">
      <c r="A47" s="2" t="s">
        <v>34</v>
      </c>
      <c r="B47" s="15">
        <v>28756.44</v>
      </c>
    </row>
    <row r="48" spans="1:5" ht="30" x14ac:dyDescent="0.25">
      <c r="A48" s="34" t="s">
        <v>35</v>
      </c>
      <c r="B48" s="15">
        <f>E26</f>
        <v>23949.510999999999</v>
      </c>
      <c r="C48" s="17"/>
    </row>
    <row r="49" spans="1:2" x14ac:dyDescent="0.25">
      <c r="A49" s="13" t="s">
        <v>33</v>
      </c>
      <c r="B49" s="20">
        <f>B45+B47-B48</f>
        <v>13313.779000000002</v>
      </c>
    </row>
    <row r="51" spans="1:2" x14ac:dyDescent="0.25">
      <c r="B51" s="17"/>
    </row>
  </sheetData>
  <mergeCells count="30">
    <mergeCell ref="B40:D40"/>
    <mergeCell ref="A20:E20"/>
    <mergeCell ref="A27:E27"/>
    <mergeCell ref="A28:E28"/>
    <mergeCell ref="A29:E29"/>
    <mergeCell ref="A30:E30"/>
    <mergeCell ref="A31:E31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20" zoomScaleSheetLayoutView="100" workbookViewId="0">
      <selection activeCell="B49" sqref="B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7109375" style="2" customWidth="1"/>
    <col min="9" max="16384" width="9.140625" style="2"/>
  </cols>
  <sheetData>
    <row r="1" spans="1:5" ht="15.75" x14ac:dyDescent="0.25">
      <c r="A1" s="54" t="s">
        <v>11</v>
      </c>
      <c r="B1" s="54"/>
      <c r="C1" s="54"/>
      <c r="D1" s="54"/>
      <c r="E1" s="54"/>
    </row>
    <row r="2" spans="1:5" ht="32.25" customHeight="1" x14ac:dyDescent="0.25">
      <c r="A2" s="55" t="s">
        <v>12</v>
      </c>
      <c r="B2" s="56"/>
      <c r="C2" s="56"/>
      <c r="D2" s="56"/>
      <c r="E2" s="56"/>
    </row>
    <row r="3" spans="1:5" x14ac:dyDescent="0.25">
      <c r="A3" s="57" t="s">
        <v>50</v>
      </c>
      <c r="B3" s="57"/>
      <c r="C3" s="57"/>
      <c r="D3" s="57"/>
      <c r="E3" s="57"/>
    </row>
    <row r="4" spans="1:5" s="1" customFormat="1" ht="15.75" x14ac:dyDescent="0.25">
      <c r="A4" s="27" t="s">
        <v>13</v>
      </c>
      <c r="B4" s="4"/>
      <c r="C4" s="4"/>
      <c r="D4" s="58" t="s">
        <v>51</v>
      </c>
      <c r="E4" s="58"/>
    </row>
    <row r="5" spans="1:5" x14ac:dyDescent="0.25">
      <c r="A5" s="38"/>
      <c r="B5" s="4"/>
      <c r="C5" s="4"/>
      <c r="D5" s="4"/>
      <c r="E5" s="4"/>
    </row>
    <row r="6" spans="1:5" x14ac:dyDescent="0.25">
      <c r="A6" s="59" t="s">
        <v>0</v>
      </c>
      <c r="B6" s="59"/>
      <c r="C6" s="59"/>
      <c r="D6" s="59"/>
      <c r="E6" s="59"/>
    </row>
    <row r="7" spans="1:5" x14ac:dyDescent="0.25">
      <c r="A7" s="53" t="s">
        <v>28</v>
      </c>
      <c r="B7" s="53"/>
      <c r="C7" s="53"/>
      <c r="D7" s="53"/>
      <c r="E7" s="53"/>
    </row>
    <row r="8" spans="1:5" x14ac:dyDescent="0.25">
      <c r="A8" s="61" t="s">
        <v>1</v>
      </c>
      <c r="B8" s="61"/>
      <c r="C8" s="61"/>
      <c r="D8" s="61"/>
      <c r="E8" s="61"/>
    </row>
    <row r="9" spans="1:5" x14ac:dyDescent="0.25">
      <c r="A9" s="59" t="s">
        <v>24</v>
      </c>
      <c r="B9" s="59"/>
      <c r="C9" s="59"/>
      <c r="D9" s="59"/>
      <c r="E9" s="59"/>
    </row>
    <row r="10" spans="1:5" ht="30" customHeight="1" x14ac:dyDescent="0.25">
      <c r="A10" s="62" t="s">
        <v>14</v>
      </c>
      <c r="B10" s="63"/>
      <c r="C10" s="63"/>
      <c r="D10" s="63"/>
      <c r="E10" s="63"/>
    </row>
    <row r="11" spans="1:5" ht="27.75" customHeight="1" x14ac:dyDescent="0.25">
      <c r="A11" s="59" t="s">
        <v>25</v>
      </c>
      <c r="B11" s="59"/>
      <c r="C11" s="59"/>
      <c r="D11" s="59"/>
      <c r="E11" s="59"/>
    </row>
    <row r="12" spans="1:5" x14ac:dyDescent="0.25">
      <c r="A12" s="61" t="s">
        <v>15</v>
      </c>
      <c r="B12" s="64"/>
      <c r="C12" s="64"/>
      <c r="D12" s="64"/>
      <c r="E12" s="64"/>
    </row>
    <row r="13" spans="1:5" x14ac:dyDescent="0.25">
      <c r="A13" s="59" t="s">
        <v>22</v>
      </c>
      <c r="B13" s="59"/>
      <c r="C13" s="59"/>
      <c r="D13" s="59"/>
      <c r="E13" s="59"/>
    </row>
    <row r="14" spans="1:5" x14ac:dyDescent="0.25">
      <c r="A14" s="61" t="s">
        <v>2</v>
      </c>
      <c r="B14" s="64"/>
      <c r="C14" s="64"/>
      <c r="D14" s="64"/>
      <c r="E14" s="64"/>
    </row>
    <row r="15" spans="1:5" x14ac:dyDescent="0.25">
      <c r="A15" s="59" t="s">
        <v>45</v>
      </c>
      <c r="B15" s="59"/>
      <c r="C15" s="59"/>
      <c r="D15" s="59"/>
      <c r="E15" s="59"/>
    </row>
    <row r="16" spans="1:5" x14ac:dyDescent="0.25">
      <c r="A16" s="61" t="s">
        <v>16</v>
      </c>
      <c r="B16" s="64"/>
      <c r="C16" s="64"/>
      <c r="D16" s="64"/>
      <c r="E16" s="64"/>
    </row>
    <row r="17" spans="1:8" ht="29.25" customHeight="1" x14ac:dyDescent="0.25">
      <c r="A17" s="59" t="s">
        <v>17</v>
      </c>
      <c r="B17" s="59"/>
      <c r="C17" s="59"/>
      <c r="D17" s="59"/>
      <c r="E17" s="59"/>
    </row>
    <row r="18" spans="1:8" ht="63.75" customHeight="1" x14ac:dyDescent="0.25">
      <c r="A18" s="59" t="s">
        <v>26</v>
      </c>
      <c r="B18" s="59"/>
      <c r="C18" s="59"/>
      <c r="D18" s="59"/>
      <c r="E18" s="59"/>
    </row>
    <row r="19" spans="1:8" ht="29.25" customHeight="1" x14ac:dyDescent="0.25">
      <c r="A19" s="60" t="s">
        <v>27</v>
      </c>
      <c r="B19" s="60"/>
      <c r="C19" s="60"/>
      <c r="D19" s="60"/>
      <c r="E19" s="60"/>
    </row>
    <row r="20" spans="1:8" x14ac:dyDescent="0.25">
      <c r="A20" s="60"/>
      <c r="B20" s="60"/>
      <c r="C20" s="60"/>
      <c r="D20" s="60"/>
      <c r="E20" s="60"/>
      <c r="F20" s="2">
        <v>489.3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41</v>
      </c>
      <c r="B22" s="9" t="s">
        <v>38</v>
      </c>
      <c r="C22" s="3" t="s">
        <v>4</v>
      </c>
      <c r="D22" s="3">
        <v>12.19</v>
      </c>
      <c r="E22" s="8">
        <f>D22*F20*G20</f>
        <v>17893.701000000001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3.9</v>
      </c>
      <c r="E23" s="8">
        <f>D23*F20*G20</f>
        <v>5724.8099999999995</v>
      </c>
    </row>
    <row r="24" spans="1:8" x14ac:dyDescent="0.25">
      <c r="A24" s="24" t="s">
        <v>29</v>
      </c>
      <c r="B24" s="9" t="s">
        <v>52</v>
      </c>
      <c r="C24" s="25" t="s">
        <v>40</v>
      </c>
      <c r="D24" s="3"/>
      <c r="E24" s="26">
        <v>622.5</v>
      </c>
    </row>
    <row r="25" spans="1:8" ht="30" x14ac:dyDescent="0.25">
      <c r="A25" s="39" t="s">
        <v>56</v>
      </c>
      <c r="B25" s="40" t="s">
        <v>57</v>
      </c>
      <c r="C25" s="41" t="s">
        <v>58</v>
      </c>
      <c r="D25" s="3">
        <v>24</v>
      </c>
      <c r="E25" s="42">
        <f>D25*235.95</f>
        <v>5662.7999999999993</v>
      </c>
    </row>
    <row r="26" spans="1:8" x14ac:dyDescent="0.25">
      <c r="A26" s="43"/>
      <c r="B26" s="44"/>
      <c r="C26" s="25"/>
      <c r="D26" s="45"/>
      <c r="E26" s="26"/>
    </row>
    <row r="27" spans="1:8" x14ac:dyDescent="0.25">
      <c r="A27" s="21" t="s">
        <v>36</v>
      </c>
      <c r="B27" s="22"/>
      <c r="C27" s="22"/>
      <c r="D27" s="22"/>
      <c r="E27" s="10">
        <f>SUM(E22:E26)</f>
        <v>29903.810999999998</v>
      </c>
    </row>
    <row r="28" spans="1:8" ht="47.25" customHeight="1" x14ac:dyDescent="0.25">
      <c r="A28" s="66" t="s">
        <v>59</v>
      </c>
      <c r="B28" s="66"/>
      <c r="C28" s="66"/>
      <c r="D28" s="66"/>
      <c r="E28" s="66"/>
    </row>
    <row r="29" spans="1:8" ht="30" customHeight="1" x14ac:dyDescent="0.25">
      <c r="A29" s="59" t="s">
        <v>21</v>
      </c>
      <c r="B29" s="59"/>
      <c r="C29" s="59"/>
      <c r="D29" s="59"/>
      <c r="E29" s="59"/>
    </row>
    <row r="30" spans="1:8" x14ac:dyDescent="0.25">
      <c r="A30" s="59" t="s">
        <v>20</v>
      </c>
      <c r="B30" s="59"/>
      <c r="C30" s="59"/>
      <c r="D30" s="59"/>
      <c r="E30" s="59"/>
      <c r="F30" s="11"/>
      <c r="G30" s="11"/>
      <c r="H30" s="12"/>
    </row>
    <row r="31" spans="1:8" ht="31.5" customHeight="1" x14ac:dyDescent="0.25">
      <c r="A31" s="59" t="s">
        <v>31</v>
      </c>
      <c r="B31" s="59"/>
      <c r="C31" s="59"/>
      <c r="D31" s="59"/>
      <c r="E31" s="59"/>
    </row>
    <row r="32" spans="1:8" x14ac:dyDescent="0.25">
      <c r="A32" s="59" t="s">
        <v>18</v>
      </c>
      <c r="B32" s="59"/>
      <c r="C32" s="59"/>
      <c r="D32" s="59"/>
      <c r="E32" s="59"/>
    </row>
    <row r="33" spans="1:5" x14ac:dyDescent="0.25">
      <c r="A33" s="36"/>
      <c r="B33" s="36"/>
      <c r="C33" s="36"/>
      <c r="D33" s="36"/>
      <c r="E33" s="36"/>
    </row>
    <row r="34" spans="1:5" x14ac:dyDescent="0.25">
      <c r="A34" s="36"/>
      <c r="B34" s="36"/>
      <c r="C34" s="36"/>
      <c r="D34" s="36"/>
      <c r="E34" s="36"/>
    </row>
    <row r="35" spans="1:5" x14ac:dyDescent="0.25">
      <c r="A35" s="67" t="s">
        <v>5</v>
      </c>
      <c r="B35" s="67"/>
      <c r="C35" s="67"/>
      <c r="D35" s="67"/>
      <c r="E35" s="67"/>
    </row>
    <row r="36" spans="1:5" x14ac:dyDescent="0.25">
      <c r="A36" s="59" t="s">
        <v>18</v>
      </c>
      <c r="B36" s="59"/>
      <c r="C36" s="59"/>
      <c r="D36" s="59"/>
      <c r="E36" s="59"/>
    </row>
    <row r="37" spans="1:5" x14ac:dyDescent="0.25">
      <c r="A37" s="68" t="s">
        <v>47</v>
      </c>
      <c r="B37" s="68"/>
      <c r="C37" s="68"/>
      <c r="D37" s="68"/>
      <c r="E37" s="5"/>
    </row>
    <row r="38" spans="1:5" x14ac:dyDescent="0.25">
      <c r="B38" s="65" t="s">
        <v>19</v>
      </c>
      <c r="C38" s="65"/>
      <c r="D38" s="65"/>
      <c r="E38" s="6" t="s">
        <v>6</v>
      </c>
    </row>
    <row r="39" spans="1:5" x14ac:dyDescent="0.25">
      <c r="A39" s="37"/>
      <c r="B39" s="37"/>
      <c r="C39" s="37"/>
      <c r="D39" s="37"/>
      <c r="E39" s="37"/>
    </row>
    <row r="40" spans="1:5" x14ac:dyDescent="0.25">
      <c r="A40" s="68" t="s">
        <v>30</v>
      </c>
      <c r="B40" s="68"/>
      <c r="C40" s="68"/>
      <c r="D40" s="68"/>
      <c r="E40" s="5"/>
    </row>
    <row r="41" spans="1:5" x14ac:dyDescent="0.25">
      <c r="B41" s="65" t="s">
        <v>19</v>
      </c>
      <c r="C41" s="65"/>
      <c r="D41" s="65"/>
      <c r="E41" s="6" t="s">
        <v>6</v>
      </c>
    </row>
    <row r="44" spans="1:5" x14ac:dyDescent="0.25">
      <c r="A44" s="18" t="s">
        <v>49</v>
      </c>
    </row>
    <row r="45" spans="1:5" x14ac:dyDescent="0.25">
      <c r="A45" s="11" t="s">
        <v>32</v>
      </c>
    </row>
    <row r="46" spans="1:5" x14ac:dyDescent="0.25">
      <c r="A46" s="2" t="s">
        <v>37</v>
      </c>
      <c r="B46" s="14">
        <f>'1кв'!B49</f>
        <v>13313.779000000002</v>
      </c>
      <c r="C46" s="16"/>
    </row>
    <row r="47" spans="1:5" x14ac:dyDescent="0.25">
      <c r="A47" s="19" t="s">
        <v>42</v>
      </c>
      <c r="C47" s="16"/>
    </row>
    <row r="48" spans="1:5" x14ac:dyDescent="0.25">
      <c r="A48" s="2" t="s">
        <v>34</v>
      </c>
      <c r="B48" s="15">
        <v>25322.080000000002</v>
      </c>
    </row>
    <row r="49" spans="1:3" ht="30" x14ac:dyDescent="0.25">
      <c r="A49" s="35" t="s">
        <v>35</v>
      </c>
      <c r="B49" s="15">
        <f>E27</f>
        <v>29903.810999999998</v>
      </c>
      <c r="C49" s="17"/>
    </row>
    <row r="50" spans="1:3" x14ac:dyDescent="0.25">
      <c r="A50" s="13" t="s">
        <v>33</v>
      </c>
      <c r="B50" s="20">
        <f>B46+B48-B49</f>
        <v>8732.0480000000061</v>
      </c>
    </row>
    <row r="52" spans="1:3" x14ac:dyDescent="0.25">
      <c r="B52" s="17"/>
    </row>
  </sheetData>
  <mergeCells count="30">
    <mergeCell ref="B41:D41"/>
    <mergeCell ref="A20:E20"/>
    <mergeCell ref="A28:E28"/>
    <mergeCell ref="A29:E29"/>
    <mergeCell ref="A30:E30"/>
    <mergeCell ref="A31:E31"/>
    <mergeCell ref="A32:E32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20" zoomScaleSheetLayoutView="100" workbookViewId="0">
      <selection activeCell="A25" sqref="A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7109375" style="2" customWidth="1"/>
    <col min="9" max="16384" width="9.140625" style="2"/>
  </cols>
  <sheetData>
    <row r="1" spans="1:5" ht="15.75" x14ac:dyDescent="0.25">
      <c r="A1" s="54" t="s">
        <v>11</v>
      </c>
      <c r="B1" s="54"/>
      <c r="C1" s="54"/>
      <c r="D1" s="54"/>
      <c r="E1" s="54"/>
    </row>
    <row r="2" spans="1:5" ht="32.25" customHeight="1" x14ac:dyDescent="0.25">
      <c r="A2" s="55" t="s">
        <v>12</v>
      </c>
      <c r="B2" s="56"/>
      <c r="C2" s="56"/>
      <c r="D2" s="56"/>
      <c r="E2" s="56"/>
    </row>
    <row r="3" spans="1:5" x14ac:dyDescent="0.25">
      <c r="A3" s="57" t="s">
        <v>53</v>
      </c>
      <c r="B3" s="57"/>
      <c r="C3" s="57"/>
      <c r="D3" s="57"/>
      <c r="E3" s="57"/>
    </row>
    <row r="4" spans="1:5" s="1" customFormat="1" ht="15.75" x14ac:dyDescent="0.25">
      <c r="A4" s="27" t="s">
        <v>13</v>
      </c>
      <c r="B4" s="4"/>
      <c r="C4" s="4"/>
      <c r="D4" s="58" t="s">
        <v>54</v>
      </c>
      <c r="E4" s="58"/>
    </row>
    <row r="5" spans="1:5" x14ac:dyDescent="0.25">
      <c r="A5" s="38"/>
      <c r="B5" s="4"/>
      <c r="C5" s="4"/>
      <c r="D5" s="4"/>
      <c r="E5" s="4"/>
    </row>
    <row r="6" spans="1:5" x14ac:dyDescent="0.25">
      <c r="A6" s="59" t="s">
        <v>0</v>
      </c>
      <c r="B6" s="59"/>
      <c r="C6" s="59"/>
      <c r="D6" s="59"/>
      <c r="E6" s="59"/>
    </row>
    <row r="7" spans="1:5" x14ac:dyDescent="0.25">
      <c r="A7" s="53" t="s">
        <v>28</v>
      </c>
      <c r="B7" s="53"/>
      <c r="C7" s="53"/>
      <c r="D7" s="53"/>
      <c r="E7" s="53"/>
    </row>
    <row r="8" spans="1:5" x14ac:dyDescent="0.25">
      <c r="A8" s="61" t="s">
        <v>1</v>
      </c>
      <c r="B8" s="61"/>
      <c r="C8" s="61"/>
      <c r="D8" s="61"/>
      <c r="E8" s="61"/>
    </row>
    <row r="9" spans="1:5" x14ac:dyDescent="0.25">
      <c r="A9" s="59" t="s">
        <v>24</v>
      </c>
      <c r="B9" s="59"/>
      <c r="C9" s="59"/>
      <c r="D9" s="59"/>
      <c r="E9" s="59"/>
    </row>
    <row r="10" spans="1:5" ht="30" customHeight="1" x14ac:dyDescent="0.25">
      <c r="A10" s="62" t="s">
        <v>14</v>
      </c>
      <c r="B10" s="63"/>
      <c r="C10" s="63"/>
      <c r="D10" s="63"/>
      <c r="E10" s="63"/>
    </row>
    <row r="11" spans="1:5" ht="27.75" customHeight="1" x14ac:dyDescent="0.25">
      <c r="A11" s="59" t="s">
        <v>25</v>
      </c>
      <c r="B11" s="59"/>
      <c r="C11" s="59"/>
      <c r="D11" s="59"/>
      <c r="E11" s="59"/>
    </row>
    <row r="12" spans="1:5" x14ac:dyDescent="0.25">
      <c r="A12" s="61" t="s">
        <v>15</v>
      </c>
      <c r="B12" s="64"/>
      <c r="C12" s="64"/>
      <c r="D12" s="64"/>
      <c r="E12" s="64"/>
    </row>
    <row r="13" spans="1:5" x14ac:dyDescent="0.25">
      <c r="A13" s="59" t="s">
        <v>22</v>
      </c>
      <c r="B13" s="59"/>
      <c r="C13" s="59"/>
      <c r="D13" s="59"/>
      <c r="E13" s="59"/>
    </row>
    <row r="14" spans="1:5" x14ac:dyDescent="0.25">
      <c r="A14" s="61" t="s">
        <v>2</v>
      </c>
      <c r="B14" s="64"/>
      <c r="C14" s="64"/>
      <c r="D14" s="64"/>
      <c r="E14" s="64"/>
    </row>
    <row r="15" spans="1:5" x14ac:dyDescent="0.25">
      <c r="A15" s="59" t="s">
        <v>45</v>
      </c>
      <c r="B15" s="59"/>
      <c r="C15" s="59"/>
      <c r="D15" s="59"/>
      <c r="E15" s="59"/>
    </row>
    <row r="16" spans="1:5" x14ac:dyDescent="0.25">
      <c r="A16" s="61" t="s">
        <v>16</v>
      </c>
      <c r="B16" s="64"/>
      <c r="C16" s="64"/>
      <c r="D16" s="64"/>
      <c r="E16" s="64"/>
    </row>
    <row r="17" spans="1:8" ht="29.25" customHeight="1" x14ac:dyDescent="0.25">
      <c r="A17" s="59" t="s">
        <v>17</v>
      </c>
      <c r="B17" s="59"/>
      <c r="C17" s="59"/>
      <c r="D17" s="59"/>
      <c r="E17" s="59"/>
    </row>
    <row r="18" spans="1:8" ht="63.75" customHeight="1" x14ac:dyDescent="0.25">
      <c r="A18" s="59" t="s">
        <v>26</v>
      </c>
      <c r="B18" s="59"/>
      <c r="C18" s="59"/>
      <c r="D18" s="59"/>
      <c r="E18" s="59"/>
    </row>
    <row r="19" spans="1:8" ht="29.25" customHeight="1" x14ac:dyDescent="0.25">
      <c r="A19" s="60" t="s">
        <v>27</v>
      </c>
      <c r="B19" s="60"/>
      <c r="C19" s="60"/>
      <c r="D19" s="60"/>
      <c r="E19" s="60"/>
    </row>
    <row r="20" spans="1:8" x14ac:dyDescent="0.25">
      <c r="A20" s="60"/>
      <c r="B20" s="60"/>
      <c r="C20" s="60"/>
      <c r="D20" s="60"/>
      <c r="E20" s="60"/>
      <c r="F20" s="2">
        <v>489.3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41</v>
      </c>
      <c r="B22" s="9" t="s">
        <v>38</v>
      </c>
      <c r="C22" s="3" t="s">
        <v>4</v>
      </c>
      <c r="D22" s="3">
        <v>13.65</v>
      </c>
      <c r="E22" s="8">
        <f>D22*F20*G20</f>
        <v>20036.835000000003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D23*F20*G20</f>
        <v>6400.0440000000017</v>
      </c>
    </row>
    <row r="24" spans="1:8" x14ac:dyDescent="0.25">
      <c r="A24" s="24" t="s">
        <v>29</v>
      </c>
      <c r="B24" s="9" t="s">
        <v>55</v>
      </c>
      <c r="C24" s="25" t="s">
        <v>40</v>
      </c>
      <c r="D24" s="25"/>
      <c r="E24" s="26">
        <v>0</v>
      </c>
    </row>
    <row r="25" spans="1:8" ht="30" x14ac:dyDescent="0.25">
      <c r="A25" s="46" t="s">
        <v>60</v>
      </c>
      <c r="B25" s="9" t="s">
        <v>61</v>
      </c>
      <c r="C25" s="25" t="s">
        <v>40</v>
      </c>
      <c r="D25" s="47"/>
      <c r="E25" s="26">
        <v>13448.3</v>
      </c>
    </row>
    <row r="26" spans="1:8" x14ac:dyDescent="0.25">
      <c r="A26" s="28"/>
      <c r="B26" s="48"/>
      <c r="C26" s="25"/>
      <c r="D26" s="29"/>
      <c r="E26" s="26"/>
    </row>
    <row r="27" spans="1:8" x14ac:dyDescent="0.25">
      <c r="A27" s="21" t="s">
        <v>36</v>
      </c>
      <c r="B27" s="22"/>
      <c r="C27" s="22"/>
      <c r="D27" s="22"/>
      <c r="E27" s="10">
        <f>SUM(E22:E26)</f>
        <v>39885.179000000004</v>
      </c>
    </row>
    <row r="28" spans="1:8" ht="30.75" customHeight="1" x14ac:dyDescent="0.25">
      <c r="A28" s="66" t="s">
        <v>63</v>
      </c>
      <c r="B28" s="66"/>
      <c r="C28" s="66"/>
      <c r="D28" s="66"/>
      <c r="E28" s="66"/>
    </row>
    <row r="29" spans="1:8" ht="30" customHeight="1" x14ac:dyDescent="0.25">
      <c r="A29" s="59" t="s">
        <v>21</v>
      </c>
      <c r="B29" s="59"/>
      <c r="C29" s="59"/>
      <c r="D29" s="59"/>
      <c r="E29" s="59"/>
    </row>
    <row r="30" spans="1:8" x14ac:dyDescent="0.25">
      <c r="A30" s="59" t="s">
        <v>20</v>
      </c>
      <c r="B30" s="59"/>
      <c r="C30" s="59"/>
      <c r="D30" s="59"/>
      <c r="E30" s="59"/>
      <c r="F30" s="11"/>
      <c r="G30" s="11"/>
      <c r="H30" s="12"/>
    </row>
    <row r="31" spans="1:8" ht="31.5" customHeight="1" x14ac:dyDescent="0.25">
      <c r="A31" s="59" t="s">
        <v>31</v>
      </c>
      <c r="B31" s="59"/>
      <c r="C31" s="59"/>
      <c r="D31" s="59"/>
      <c r="E31" s="59"/>
    </row>
    <row r="32" spans="1:8" x14ac:dyDescent="0.25">
      <c r="A32" s="59" t="s">
        <v>18</v>
      </c>
      <c r="B32" s="59"/>
      <c r="C32" s="59"/>
      <c r="D32" s="59"/>
      <c r="E32" s="59"/>
    </row>
    <row r="33" spans="1:5" x14ac:dyDescent="0.25">
      <c r="A33" s="36"/>
      <c r="B33" s="36"/>
      <c r="C33" s="36"/>
      <c r="D33" s="36"/>
      <c r="E33" s="36"/>
    </row>
    <row r="34" spans="1:5" x14ac:dyDescent="0.25">
      <c r="A34" s="36"/>
      <c r="B34" s="36"/>
      <c r="C34" s="36"/>
      <c r="D34" s="36"/>
      <c r="E34" s="36"/>
    </row>
    <row r="35" spans="1:5" x14ac:dyDescent="0.25">
      <c r="A35" s="67" t="s">
        <v>5</v>
      </c>
      <c r="B35" s="67"/>
      <c r="C35" s="67"/>
      <c r="D35" s="67"/>
      <c r="E35" s="67"/>
    </row>
    <row r="36" spans="1:5" x14ac:dyDescent="0.25">
      <c r="A36" s="59" t="s">
        <v>18</v>
      </c>
      <c r="B36" s="59"/>
      <c r="C36" s="59"/>
      <c r="D36" s="59"/>
      <c r="E36" s="59"/>
    </row>
    <row r="37" spans="1:5" x14ac:dyDescent="0.25">
      <c r="A37" s="68" t="s">
        <v>47</v>
      </c>
      <c r="B37" s="68"/>
      <c r="C37" s="68"/>
      <c r="D37" s="68"/>
      <c r="E37" s="5"/>
    </row>
    <row r="38" spans="1:5" x14ac:dyDescent="0.25">
      <c r="B38" s="65" t="s">
        <v>19</v>
      </c>
      <c r="C38" s="65"/>
      <c r="D38" s="65"/>
      <c r="E38" s="6" t="s">
        <v>6</v>
      </c>
    </row>
    <row r="39" spans="1:5" x14ac:dyDescent="0.25">
      <c r="A39" s="37"/>
      <c r="B39" s="37"/>
      <c r="C39" s="37"/>
      <c r="D39" s="37"/>
      <c r="E39" s="37"/>
    </row>
    <row r="40" spans="1:5" x14ac:dyDescent="0.25">
      <c r="A40" s="68" t="s">
        <v>30</v>
      </c>
      <c r="B40" s="68"/>
      <c r="C40" s="68"/>
      <c r="D40" s="68"/>
      <c r="E40" s="5"/>
    </row>
    <row r="41" spans="1:5" x14ac:dyDescent="0.25">
      <c r="B41" s="65" t="s">
        <v>19</v>
      </c>
      <c r="C41" s="65"/>
      <c r="D41" s="65"/>
      <c r="E41" s="6" t="s">
        <v>6</v>
      </c>
    </row>
    <row r="44" spans="1:5" x14ac:dyDescent="0.25">
      <c r="A44" s="18" t="s">
        <v>49</v>
      </c>
    </row>
    <row r="45" spans="1:5" x14ac:dyDescent="0.25">
      <c r="A45" s="11" t="s">
        <v>32</v>
      </c>
    </row>
    <row r="46" spans="1:5" x14ac:dyDescent="0.25">
      <c r="A46" s="2" t="s">
        <v>37</v>
      </c>
      <c r="B46" s="14">
        <f>'2кв'!B50</f>
        <v>8732.0480000000061</v>
      </c>
      <c r="C46" s="16"/>
    </row>
    <row r="47" spans="1:5" x14ac:dyDescent="0.25">
      <c r="A47" s="19" t="s">
        <v>62</v>
      </c>
      <c r="C47" s="16"/>
    </row>
    <row r="48" spans="1:5" x14ac:dyDescent="0.25">
      <c r="A48" s="2" t="s">
        <v>34</v>
      </c>
      <c r="B48" s="15">
        <v>28834.61</v>
      </c>
    </row>
    <row r="49" spans="1:3" ht="30" x14ac:dyDescent="0.25">
      <c r="A49" s="35" t="s">
        <v>35</v>
      </c>
      <c r="B49" s="15">
        <f>E27</f>
        <v>39885.179000000004</v>
      </c>
      <c r="C49" s="17"/>
    </row>
    <row r="50" spans="1:3" x14ac:dyDescent="0.25">
      <c r="A50" s="13" t="s">
        <v>33</v>
      </c>
      <c r="B50" s="20">
        <f>B46+B48-B49</f>
        <v>-2318.5209999999934</v>
      </c>
    </row>
    <row r="52" spans="1:3" x14ac:dyDescent="0.25">
      <c r="B52" s="17"/>
    </row>
  </sheetData>
  <mergeCells count="30">
    <mergeCell ref="B41:D41"/>
    <mergeCell ref="A20:E20"/>
    <mergeCell ref="A28:E28"/>
    <mergeCell ref="A29:E29"/>
    <mergeCell ref="A30:E30"/>
    <mergeCell ref="A31:E31"/>
    <mergeCell ref="A32:E32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32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7109375" style="2" customWidth="1"/>
    <col min="9" max="16384" width="9.140625" style="2"/>
  </cols>
  <sheetData>
    <row r="1" spans="1:5" ht="15.75" x14ac:dyDescent="0.25">
      <c r="A1" s="54" t="s">
        <v>11</v>
      </c>
      <c r="B1" s="54"/>
      <c r="C1" s="54"/>
      <c r="D1" s="54"/>
      <c r="E1" s="54"/>
    </row>
    <row r="2" spans="1:5" ht="32.25" customHeight="1" x14ac:dyDescent="0.25">
      <c r="A2" s="55" t="s">
        <v>12</v>
      </c>
      <c r="B2" s="56"/>
      <c r="C2" s="56"/>
      <c r="D2" s="56"/>
      <c r="E2" s="56"/>
    </row>
    <row r="3" spans="1:5" x14ac:dyDescent="0.25">
      <c r="A3" s="57" t="s">
        <v>64</v>
      </c>
      <c r="B3" s="57"/>
      <c r="C3" s="57"/>
      <c r="D3" s="57"/>
      <c r="E3" s="57"/>
    </row>
    <row r="4" spans="1:5" s="1" customFormat="1" ht="15.75" x14ac:dyDescent="0.25">
      <c r="A4" s="27" t="s">
        <v>13</v>
      </c>
      <c r="B4" s="4"/>
      <c r="C4" s="4"/>
      <c r="D4" s="69"/>
      <c r="E4" s="69" t="s">
        <v>65</v>
      </c>
    </row>
    <row r="5" spans="1:5" x14ac:dyDescent="0.25">
      <c r="A5" s="52"/>
      <c r="B5" s="4"/>
      <c r="C5" s="4"/>
      <c r="D5" s="4"/>
      <c r="E5" s="4"/>
    </row>
    <row r="6" spans="1:5" x14ac:dyDescent="0.25">
      <c r="A6" s="59" t="s">
        <v>0</v>
      </c>
      <c r="B6" s="59"/>
      <c r="C6" s="59"/>
      <c r="D6" s="59"/>
      <c r="E6" s="59"/>
    </row>
    <row r="7" spans="1:5" x14ac:dyDescent="0.25">
      <c r="A7" s="53" t="s">
        <v>28</v>
      </c>
      <c r="B7" s="53"/>
      <c r="C7" s="53"/>
      <c r="D7" s="53"/>
      <c r="E7" s="53"/>
    </row>
    <row r="8" spans="1:5" x14ac:dyDescent="0.25">
      <c r="A8" s="61" t="s">
        <v>1</v>
      </c>
      <c r="B8" s="61"/>
      <c r="C8" s="61"/>
      <c r="D8" s="61"/>
      <c r="E8" s="61"/>
    </row>
    <row r="9" spans="1:5" x14ac:dyDescent="0.25">
      <c r="A9" s="59" t="s">
        <v>24</v>
      </c>
      <c r="B9" s="59"/>
      <c r="C9" s="59"/>
      <c r="D9" s="59"/>
      <c r="E9" s="59"/>
    </row>
    <row r="10" spans="1:5" ht="30" customHeight="1" x14ac:dyDescent="0.25">
      <c r="A10" s="62" t="s">
        <v>14</v>
      </c>
      <c r="B10" s="63"/>
      <c r="C10" s="63"/>
      <c r="D10" s="63"/>
      <c r="E10" s="63"/>
    </row>
    <row r="11" spans="1:5" ht="27.75" customHeight="1" x14ac:dyDescent="0.25">
      <c r="A11" s="59" t="s">
        <v>25</v>
      </c>
      <c r="B11" s="59"/>
      <c r="C11" s="59"/>
      <c r="D11" s="59"/>
      <c r="E11" s="59"/>
    </row>
    <row r="12" spans="1:5" x14ac:dyDescent="0.25">
      <c r="A12" s="61" t="s">
        <v>15</v>
      </c>
      <c r="B12" s="64"/>
      <c r="C12" s="64"/>
      <c r="D12" s="64"/>
      <c r="E12" s="64"/>
    </row>
    <row r="13" spans="1:5" x14ac:dyDescent="0.25">
      <c r="A13" s="59" t="s">
        <v>22</v>
      </c>
      <c r="B13" s="59"/>
      <c r="C13" s="59"/>
      <c r="D13" s="59"/>
      <c r="E13" s="59"/>
    </row>
    <row r="14" spans="1:5" x14ac:dyDescent="0.25">
      <c r="A14" s="61" t="s">
        <v>2</v>
      </c>
      <c r="B14" s="64"/>
      <c r="C14" s="64"/>
      <c r="D14" s="64"/>
      <c r="E14" s="64"/>
    </row>
    <row r="15" spans="1:5" x14ac:dyDescent="0.25">
      <c r="A15" s="59" t="s">
        <v>45</v>
      </c>
      <c r="B15" s="59"/>
      <c r="C15" s="59"/>
      <c r="D15" s="59"/>
      <c r="E15" s="59"/>
    </row>
    <row r="16" spans="1:5" x14ac:dyDescent="0.25">
      <c r="A16" s="61" t="s">
        <v>16</v>
      </c>
      <c r="B16" s="64"/>
      <c r="C16" s="64"/>
      <c r="D16" s="64"/>
      <c r="E16" s="64"/>
    </row>
    <row r="17" spans="1:8" ht="29.25" customHeight="1" x14ac:dyDescent="0.25">
      <c r="A17" s="59" t="s">
        <v>17</v>
      </c>
      <c r="B17" s="59"/>
      <c r="C17" s="59"/>
      <c r="D17" s="59"/>
      <c r="E17" s="59"/>
    </row>
    <row r="18" spans="1:8" ht="63.75" customHeight="1" x14ac:dyDescent="0.25">
      <c r="A18" s="59" t="s">
        <v>26</v>
      </c>
      <c r="B18" s="59"/>
      <c r="C18" s="59"/>
      <c r="D18" s="59"/>
      <c r="E18" s="59"/>
    </row>
    <row r="19" spans="1:8" ht="29.25" customHeight="1" x14ac:dyDescent="0.25">
      <c r="A19" s="60" t="s">
        <v>27</v>
      </c>
      <c r="B19" s="60"/>
      <c r="C19" s="60"/>
      <c r="D19" s="60"/>
      <c r="E19" s="60"/>
    </row>
    <row r="20" spans="1:8" x14ac:dyDescent="0.25">
      <c r="A20" s="60"/>
      <c r="B20" s="60"/>
      <c r="C20" s="60"/>
      <c r="D20" s="60"/>
      <c r="E20" s="60"/>
      <c r="F20" s="2">
        <v>489.3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41</v>
      </c>
      <c r="B22" s="9" t="s">
        <v>38</v>
      </c>
      <c r="C22" s="3" t="s">
        <v>4</v>
      </c>
      <c r="D22" s="3">
        <v>13.65</v>
      </c>
      <c r="E22" s="8">
        <f>D22*F20*G20</f>
        <v>20036.835000000003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D23*F20*G20</f>
        <v>6400.0440000000017</v>
      </c>
    </row>
    <row r="24" spans="1:8" x14ac:dyDescent="0.25">
      <c r="A24" s="24" t="s">
        <v>29</v>
      </c>
      <c r="B24" s="9" t="s">
        <v>66</v>
      </c>
      <c r="C24" s="25" t="s">
        <v>40</v>
      </c>
      <c r="D24" s="25"/>
      <c r="E24" s="26">
        <v>729.64</v>
      </c>
    </row>
    <row r="25" spans="1:8" x14ac:dyDescent="0.25">
      <c r="A25" s="28"/>
      <c r="B25" s="48"/>
      <c r="C25" s="25"/>
      <c r="D25" s="29"/>
      <c r="E25" s="26"/>
    </row>
    <row r="26" spans="1:8" x14ac:dyDescent="0.25">
      <c r="A26" s="21" t="s">
        <v>36</v>
      </c>
      <c r="B26" s="22"/>
      <c r="C26" s="22"/>
      <c r="D26" s="22"/>
      <c r="E26" s="10">
        <f>SUM(E22:E25)</f>
        <v>27166.519000000004</v>
      </c>
    </row>
    <row r="27" spans="1:8" ht="30.75" customHeight="1" x14ac:dyDescent="0.25">
      <c r="A27" s="66" t="s">
        <v>67</v>
      </c>
      <c r="B27" s="66"/>
      <c r="C27" s="66"/>
      <c r="D27" s="66"/>
      <c r="E27" s="66"/>
    </row>
    <row r="28" spans="1:8" ht="30" customHeight="1" x14ac:dyDescent="0.25">
      <c r="A28" s="59" t="s">
        <v>21</v>
      </c>
      <c r="B28" s="59"/>
      <c r="C28" s="59"/>
      <c r="D28" s="59"/>
      <c r="E28" s="59"/>
    </row>
    <row r="29" spans="1:8" x14ac:dyDescent="0.25">
      <c r="A29" s="59" t="s">
        <v>20</v>
      </c>
      <c r="B29" s="59"/>
      <c r="C29" s="59"/>
      <c r="D29" s="59"/>
      <c r="E29" s="59"/>
      <c r="F29" s="11"/>
      <c r="G29" s="11"/>
      <c r="H29" s="12"/>
    </row>
    <row r="30" spans="1:8" ht="31.5" customHeight="1" x14ac:dyDescent="0.25">
      <c r="A30" s="59" t="s">
        <v>31</v>
      </c>
      <c r="B30" s="59"/>
      <c r="C30" s="59"/>
      <c r="D30" s="59"/>
      <c r="E30" s="59"/>
    </row>
    <row r="31" spans="1:8" x14ac:dyDescent="0.25">
      <c r="A31" s="59" t="s">
        <v>18</v>
      </c>
      <c r="B31" s="59"/>
      <c r="C31" s="59"/>
      <c r="D31" s="59"/>
      <c r="E31" s="59"/>
    </row>
    <row r="32" spans="1:8" x14ac:dyDescent="0.25">
      <c r="A32" s="50"/>
      <c r="B32" s="50"/>
      <c r="C32" s="50"/>
      <c r="D32" s="50"/>
      <c r="E32" s="50"/>
    </row>
    <row r="33" spans="1:5" x14ac:dyDescent="0.25">
      <c r="A33" s="50"/>
      <c r="B33" s="50"/>
      <c r="C33" s="50"/>
      <c r="D33" s="50"/>
      <c r="E33" s="50"/>
    </row>
    <row r="34" spans="1:5" x14ac:dyDescent="0.25">
      <c r="A34" s="67" t="s">
        <v>5</v>
      </c>
      <c r="B34" s="67"/>
      <c r="C34" s="67"/>
      <c r="D34" s="67"/>
      <c r="E34" s="67"/>
    </row>
    <row r="35" spans="1:5" x14ac:dyDescent="0.25">
      <c r="A35" s="59" t="s">
        <v>18</v>
      </c>
      <c r="B35" s="59"/>
      <c r="C35" s="59"/>
      <c r="D35" s="59"/>
      <c r="E35" s="59"/>
    </row>
    <row r="36" spans="1:5" x14ac:dyDescent="0.25">
      <c r="A36" s="68" t="s">
        <v>47</v>
      </c>
      <c r="B36" s="68"/>
      <c r="C36" s="68"/>
      <c r="D36" s="68"/>
      <c r="E36" s="5"/>
    </row>
    <row r="37" spans="1:5" x14ac:dyDescent="0.25">
      <c r="B37" s="65" t="s">
        <v>19</v>
      </c>
      <c r="C37" s="65"/>
      <c r="D37" s="65"/>
      <c r="E37" s="6" t="s">
        <v>6</v>
      </c>
    </row>
    <row r="38" spans="1:5" x14ac:dyDescent="0.25">
      <c r="A38" s="51"/>
      <c r="B38" s="51"/>
      <c r="C38" s="51"/>
      <c r="D38" s="51"/>
      <c r="E38" s="51"/>
    </row>
    <row r="39" spans="1:5" x14ac:dyDescent="0.25">
      <c r="A39" s="68" t="s">
        <v>30</v>
      </c>
      <c r="B39" s="68"/>
      <c r="C39" s="68"/>
      <c r="D39" s="68"/>
      <c r="E39" s="5"/>
    </row>
    <row r="40" spans="1:5" x14ac:dyDescent="0.25">
      <c r="B40" s="65" t="s">
        <v>19</v>
      </c>
      <c r="C40" s="65"/>
      <c r="D40" s="65"/>
      <c r="E40" s="6" t="s">
        <v>6</v>
      </c>
    </row>
    <row r="43" spans="1:5" x14ac:dyDescent="0.25">
      <c r="A43" s="18" t="s">
        <v>49</v>
      </c>
    </row>
    <row r="44" spans="1:5" x14ac:dyDescent="0.25">
      <c r="A44" s="11" t="s">
        <v>32</v>
      </c>
    </row>
    <row r="45" spans="1:5" x14ac:dyDescent="0.25">
      <c r="A45" s="2" t="s">
        <v>37</v>
      </c>
      <c r="B45" s="14">
        <f>'3кв'!B50</f>
        <v>-2318.5209999999934</v>
      </c>
      <c r="C45" s="16"/>
    </row>
    <row r="46" spans="1:5" x14ac:dyDescent="0.25">
      <c r="A46" s="19" t="s">
        <v>62</v>
      </c>
      <c r="C46" s="16"/>
    </row>
    <row r="47" spans="1:5" x14ac:dyDescent="0.25">
      <c r="A47" s="2" t="s">
        <v>34</v>
      </c>
      <c r="B47" s="15">
        <v>26508.61</v>
      </c>
    </row>
    <row r="48" spans="1:5" ht="30" x14ac:dyDescent="0.25">
      <c r="A48" s="49" t="s">
        <v>35</v>
      </c>
      <c r="B48" s="15">
        <f>E26</f>
        <v>27166.519000000004</v>
      </c>
      <c r="C48" s="17"/>
    </row>
    <row r="49" spans="1:2" x14ac:dyDescent="0.25">
      <c r="A49" s="13" t="s">
        <v>33</v>
      </c>
      <c r="B49" s="20">
        <f>B45+B47-B48</f>
        <v>-2976.4299999999967</v>
      </c>
    </row>
    <row r="51" spans="1:2" x14ac:dyDescent="0.25">
      <c r="B51" s="17"/>
    </row>
  </sheetData>
  <mergeCells count="29">
    <mergeCell ref="A34:E34"/>
    <mergeCell ref="A35:E35"/>
    <mergeCell ref="A36:D36"/>
    <mergeCell ref="B37:D37"/>
    <mergeCell ref="A39:D39"/>
    <mergeCell ref="B40:D40"/>
    <mergeCell ref="A20:E20"/>
    <mergeCell ref="A27:E27"/>
    <mergeCell ref="A28:E28"/>
    <mergeCell ref="A29:E29"/>
    <mergeCell ref="A30:E30"/>
    <mergeCell ref="A31:E31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view="pageBreakPreview" zoomScaleSheetLayoutView="100" workbookViewId="0">
      <selection activeCell="C16" sqref="C16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70" t="s">
        <v>68</v>
      </c>
      <c r="B1" s="70"/>
      <c r="C1" s="70"/>
      <c r="D1" s="71"/>
    </row>
    <row r="2" spans="1:5" ht="15.75" x14ac:dyDescent="0.25">
      <c r="A2" s="72" t="s">
        <v>69</v>
      </c>
      <c r="B2" s="72"/>
      <c r="C2" s="72"/>
      <c r="D2" s="73"/>
    </row>
    <row r="3" spans="1:5" ht="15.75" x14ac:dyDescent="0.25">
      <c r="A3" s="72" t="s">
        <v>70</v>
      </c>
      <c r="B3" s="72"/>
      <c r="C3" s="72"/>
      <c r="D3" s="73"/>
    </row>
    <row r="4" spans="1:5" ht="15.75" x14ac:dyDescent="0.25">
      <c r="A4" s="70" t="s">
        <v>89</v>
      </c>
      <c r="B4" s="70"/>
      <c r="C4" s="70"/>
      <c r="D4" s="71"/>
    </row>
    <row r="5" spans="1:5" ht="15.75" x14ac:dyDescent="0.25">
      <c r="A5" s="74"/>
      <c r="B5" s="74"/>
      <c r="C5" s="74"/>
      <c r="D5" s="1"/>
    </row>
    <row r="6" spans="1:5" ht="15.75" x14ac:dyDescent="0.25">
      <c r="A6" s="73"/>
      <c r="B6" s="75" t="s">
        <v>71</v>
      </c>
      <c r="C6" s="76">
        <f>'1кв'!B45</f>
        <v>8506.85</v>
      </c>
      <c r="D6" s="77"/>
    </row>
    <row r="7" spans="1:5" ht="15.75" x14ac:dyDescent="0.25">
      <c r="A7" s="78" t="s">
        <v>72</v>
      </c>
      <c r="B7" s="75" t="s">
        <v>90</v>
      </c>
      <c r="C7" s="76"/>
      <c r="D7" s="77"/>
    </row>
    <row r="8" spans="1:5" ht="15.75" x14ac:dyDescent="0.25">
      <c r="B8" s="79" t="s">
        <v>73</v>
      </c>
      <c r="C8" s="26">
        <f>'1кв'!B47+'2кв'!B48+'3кв'!B48+'4кв'!B47</f>
        <v>109421.74</v>
      </c>
      <c r="D8" s="80"/>
    </row>
    <row r="9" spans="1:5" ht="15.75" x14ac:dyDescent="0.25">
      <c r="A9" s="81"/>
      <c r="B9" s="79" t="s">
        <v>74</v>
      </c>
      <c r="C9" s="82">
        <f>SUM(C8:C8)</f>
        <v>109421.74</v>
      </c>
      <c r="D9" s="77"/>
    </row>
    <row r="10" spans="1:5" ht="15.75" x14ac:dyDescent="0.25">
      <c r="A10" s="1"/>
      <c r="B10" s="83"/>
      <c r="C10" s="83"/>
      <c r="D10" s="84"/>
    </row>
    <row r="11" spans="1:5" ht="15.75" x14ac:dyDescent="0.25">
      <c r="A11" s="85" t="s">
        <v>75</v>
      </c>
      <c r="B11" s="23" t="s">
        <v>41</v>
      </c>
      <c r="C11" s="26">
        <f>'1кв'!E22+'2кв'!E22+'3кв'!E22+'4кв'!E22</f>
        <v>75861.072000000015</v>
      </c>
      <c r="D11" s="84"/>
    </row>
    <row r="12" spans="1:5" ht="15.75" x14ac:dyDescent="0.25">
      <c r="A12" s="85"/>
      <c r="B12" s="7" t="s">
        <v>39</v>
      </c>
      <c r="C12" s="26">
        <f>'1кв'!E23+'2кв'!E23+'3кв'!E23+'4кв'!E23</f>
        <v>24249.708000000002</v>
      </c>
      <c r="D12" s="84"/>
    </row>
    <row r="13" spans="1:5" ht="15.75" x14ac:dyDescent="0.25">
      <c r="A13" s="1"/>
      <c r="B13" s="7" t="s">
        <v>29</v>
      </c>
      <c r="C13" s="26">
        <f>'1кв'!E24+'2кв'!E24+'3кв'!E24+'4кв'!E24</f>
        <v>1683.1399999999999</v>
      </c>
      <c r="D13" s="84"/>
      <c r="E13" s="86"/>
    </row>
    <row r="14" spans="1:5" ht="15.75" x14ac:dyDescent="0.25">
      <c r="A14" s="85"/>
      <c r="B14" s="87" t="s">
        <v>91</v>
      </c>
      <c r="C14" s="26">
        <f>'2кв'!E25</f>
        <v>5662.7999999999993</v>
      </c>
      <c r="D14" s="84"/>
    </row>
    <row r="15" spans="1:5" ht="15.75" x14ac:dyDescent="0.25">
      <c r="A15" s="85"/>
      <c r="B15" s="88" t="s">
        <v>76</v>
      </c>
      <c r="C15" s="26">
        <f>C17</f>
        <v>13448.3</v>
      </c>
      <c r="D15" s="84"/>
    </row>
    <row r="16" spans="1:5" ht="15.75" x14ac:dyDescent="0.25">
      <c r="A16" s="85"/>
      <c r="B16" s="88" t="s">
        <v>77</v>
      </c>
      <c r="C16" s="89"/>
      <c r="D16" s="84"/>
    </row>
    <row r="17" spans="1:5" ht="15.75" x14ac:dyDescent="0.25">
      <c r="A17" s="85"/>
      <c r="B17" s="24" t="s">
        <v>92</v>
      </c>
      <c r="C17" s="26">
        <f>'3кв'!E25</f>
        <v>13448.3</v>
      </c>
      <c r="D17" s="84"/>
    </row>
    <row r="18" spans="1:5" ht="15.75" x14ac:dyDescent="0.25">
      <c r="A18" s="1"/>
      <c r="B18" s="90" t="s">
        <v>78</v>
      </c>
      <c r="C18" s="82">
        <f>SUM(C11:C15)</f>
        <v>120905.02000000002</v>
      </c>
      <c r="D18" s="84"/>
      <c r="E18" s="86"/>
    </row>
    <row r="19" spans="1:5" ht="15.75" x14ac:dyDescent="0.25">
      <c r="A19" s="1"/>
      <c r="B19" s="91" t="s">
        <v>79</v>
      </c>
      <c r="C19" s="82">
        <f>C6+C9-C18</f>
        <v>-2976.4300000000076</v>
      </c>
      <c r="D19" s="84"/>
    </row>
    <row r="20" spans="1:5" ht="15.75" x14ac:dyDescent="0.25">
      <c r="A20" s="1"/>
      <c r="B20" s="78"/>
      <c r="C20" s="78"/>
      <c r="D20" s="84"/>
    </row>
    <row r="21" spans="1:5" ht="15.75" x14ac:dyDescent="0.25">
      <c r="A21" s="1"/>
      <c r="B21" s="92" t="s">
        <v>80</v>
      </c>
      <c r="C21" s="92"/>
      <c r="D21" s="84"/>
    </row>
    <row r="22" spans="1:5" ht="15.75" x14ac:dyDescent="0.25">
      <c r="A22" s="1"/>
      <c r="B22" s="92" t="s">
        <v>81</v>
      </c>
      <c r="C22" s="93">
        <v>10412</v>
      </c>
      <c r="D22" s="84"/>
    </row>
    <row r="23" spans="1:5" ht="15.75" x14ac:dyDescent="0.25">
      <c r="A23" s="1"/>
      <c r="B23" s="94" t="s">
        <v>82</v>
      </c>
      <c r="C23" s="95">
        <v>12961.66</v>
      </c>
      <c r="D23" s="84"/>
    </row>
    <row r="24" spans="1:5" ht="15.75" x14ac:dyDescent="0.25">
      <c r="A24" s="1"/>
      <c r="B24" s="92" t="s">
        <v>83</v>
      </c>
      <c r="C24" s="96">
        <f>C23-C22</f>
        <v>2549.66</v>
      </c>
      <c r="D24" s="84"/>
    </row>
    <row r="25" spans="1:5" ht="15.75" x14ac:dyDescent="0.25">
      <c r="A25" s="1"/>
      <c r="B25" s="78"/>
      <c r="C25" s="78"/>
      <c r="D25" s="84"/>
    </row>
    <row r="26" spans="1:5" ht="15.75" x14ac:dyDescent="0.25">
      <c r="A26" s="1"/>
      <c r="B26" s="78"/>
      <c r="C26" s="78"/>
      <c r="D26" s="84"/>
    </row>
    <row r="27" spans="1:5" ht="15.75" x14ac:dyDescent="0.25">
      <c r="A27" s="1"/>
      <c r="B27" s="78"/>
      <c r="C27" s="78"/>
      <c r="D27" s="84"/>
    </row>
    <row r="28" spans="1:5" ht="15.75" x14ac:dyDescent="0.25">
      <c r="A28" s="1"/>
      <c r="B28" s="78"/>
      <c r="C28" s="78"/>
      <c r="D28" s="84"/>
    </row>
    <row r="29" spans="1:5" ht="15.75" x14ac:dyDescent="0.25">
      <c r="A29" s="1" t="s">
        <v>84</v>
      </c>
      <c r="B29" s="78" t="s">
        <v>85</v>
      </c>
      <c r="C29" s="78"/>
      <c r="D29" s="84"/>
    </row>
    <row r="30" spans="1:5" ht="15.75" x14ac:dyDescent="0.25">
      <c r="A30" s="1"/>
      <c r="B30" s="78" t="s">
        <v>86</v>
      </c>
      <c r="C30" s="78"/>
      <c r="D30" s="84"/>
    </row>
    <row r="31" spans="1:5" ht="15.75" x14ac:dyDescent="0.25">
      <c r="A31" s="1"/>
      <c r="B31" s="78" t="s">
        <v>87</v>
      </c>
      <c r="C31" s="78"/>
      <c r="D31" s="84"/>
    </row>
    <row r="32" spans="1:5" ht="15.75" x14ac:dyDescent="0.25">
      <c r="A32" s="1"/>
      <c r="B32" s="78"/>
      <c r="C32" s="78"/>
      <c r="D32" s="84"/>
    </row>
    <row r="33" spans="1:4" ht="15.75" x14ac:dyDescent="0.25">
      <c r="A33" s="1"/>
      <c r="B33" s="78"/>
      <c r="C33" s="78"/>
      <c r="D33" s="84"/>
    </row>
    <row r="34" spans="1:4" ht="15.75" x14ac:dyDescent="0.25">
      <c r="A34" s="1"/>
      <c r="B34" s="78" t="s">
        <v>88</v>
      </c>
      <c r="C34" s="78"/>
      <c r="D34" s="84"/>
    </row>
    <row r="35" spans="1:4" ht="15.75" x14ac:dyDescent="0.25">
      <c r="A35" s="1"/>
      <c r="B35" s="78"/>
      <c r="C35" s="78"/>
      <c r="D35" s="84"/>
    </row>
    <row r="36" spans="1:4" ht="15.75" x14ac:dyDescent="0.25">
      <c r="A36" s="1"/>
      <c r="B36" s="78"/>
      <c r="C36" s="78"/>
      <c r="D36" s="84"/>
    </row>
    <row r="37" spans="1:4" ht="15.75" x14ac:dyDescent="0.25">
      <c r="A37" s="1"/>
      <c r="B37" s="78"/>
      <c r="C37" s="78"/>
      <c r="D37" s="84"/>
    </row>
    <row r="38" spans="1:4" ht="15.75" x14ac:dyDescent="0.25">
      <c r="A38" s="1"/>
      <c r="B38" s="78"/>
      <c r="C38" s="78"/>
      <c r="D38" s="84"/>
    </row>
  </sheetData>
  <mergeCells count="6"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2024-02-14T11:06:16Z</dcterms:modified>
</cp:coreProperties>
</file>